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45" windowWidth="14355" windowHeight="7755"/>
  </bookViews>
  <sheets>
    <sheet name="XP Calculator" sheetId="4" r:id="rId1"/>
  </sheets>
  <calcPr calcId="145621"/>
</workbook>
</file>

<file path=xl/calcChain.xml><?xml version="1.0" encoding="utf-8"?>
<calcChain xmlns="http://schemas.openxmlformats.org/spreadsheetml/2006/main">
  <c r="F4" i="4" l="1"/>
  <c r="F18" i="4" l="1"/>
  <c r="F17" i="4"/>
  <c r="B18" i="4"/>
  <c r="B17" i="4"/>
  <c r="F14" i="4" l="1"/>
  <c r="F13" i="4"/>
  <c r="F12" i="4"/>
  <c r="F11" i="4"/>
  <c r="F10" i="4"/>
  <c r="F7" i="4"/>
  <c r="F6" i="4"/>
  <c r="F5" i="4"/>
  <c r="I17" i="4" l="1"/>
  <c r="F9" i="4"/>
  <c r="B2" i="4" l="1"/>
  <c r="F2" i="4" l="1"/>
  <c r="I5" i="4" s="1"/>
  <c r="D18" i="4" l="1"/>
  <c r="D14" i="4"/>
  <c r="D11" i="4"/>
  <c r="D7" i="4"/>
  <c r="I11" i="4" l="1"/>
  <c r="D6" i="4"/>
  <c r="I12" i="4"/>
  <c r="D12" i="4"/>
  <c r="I14" i="4"/>
  <c r="I9" i="4"/>
  <c r="D9" i="4"/>
  <c r="D5" i="4"/>
  <c r="G12" i="4"/>
  <c r="G13" i="4"/>
  <c r="D13" i="4"/>
  <c r="G9" i="4"/>
  <c r="I10" i="4"/>
  <c r="D10" i="4"/>
  <c r="D4" i="4"/>
  <c r="G11" i="4"/>
  <c r="I13" i="4"/>
  <c r="G10" i="4"/>
  <c r="G14" i="4"/>
  <c r="D17" i="4"/>
  <c r="D19" i="4" l="1"/>
  <c r="G15" i="4"/>
</calcChain>
</file>

<file path=xl/sharedStrings.xml><?xml version="1.0" encoding="utf-8"?>
<sst xmlns="http://schemas.openxmlformats.org/spreadsheetml/2006/main" count="28" uniqueCount="28">
  <si>
    <t>BODY</t>
  </si>
  <si>
    <t>MIND</t>
  </si>
  <si>
    <t>HITS</t>
  </si>
  <si>
    <t>CURRENT</t>
  </si>
  <si>
    <t>UPDATED</t>
  </si>
  <si>
    <t>TOTALS</t>
  </si>
  <si>
    <t>DAMAGE</t>
  </si>
  <si>
    <t>Totals allow for AT and DV comparisons</t>
  </si>
  <si>
    <t>1) Enter TOTAL XP</t>
  </si>
  <si>
    <t>2) Enter CURRENT values</t>
  </si>
  <si>
    <t>20 * Associated Characteristic</t>
  </si>
  <si>
    <t>MENTAL</t>
  </si>
  <si>
    <t>PHYSICAL</t>
  </si>
  <si>
    <t>COMBAT</t>
  </si>
  <si>
    <t>MOVE</t>
  </si>
  <si>
    <t>FIGHTING</t>
  </si>
  <si>
    <t>EVASION</t>
  </si>
  <si>
    <t>WEAPON</t>
  </si>
  <si>
    <t>POWER</t>
  </si>
  <si>
    <t>DEFENSE</t>
  </si>
  <si>
    <t>POWER LEVEL</t>
  </si>
  <si>
    <t>Skill values cannot exceed</t>
  </si>
  <si>
    <t>XP</t>
  </si>
  <si>
    <t>3) Override Updated values to calculate XP</t>
  </si>
  <si>
    <t>FREE XP</t>
  </si>
  <si>
    <t>Characteristics total cannot exceed base 40</t>
  </si>
  <si>
    <t>+ 2 per 100,000 PL (Some exceptions exist)</t>
  </si>
  <si>
    <t>Defense cannot exceed 10 * Physical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</si>
</sst>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1" fillId="0" borderId="0" xfId="0" applyFont="1" applyAlignment="1">
      <alignment vertical="center"/>
    </xf>
    <xf numFmtId="0" fontId="0" fillId="4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quotePrefix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0" fillId="3" borderId="0" xfId="0" applyFill="1" applyAlignment="1">
      <alignment vertical="center"/>
    </xf>
    <xf numFmtId="3" fontId="0" fillId="0" borderId="0" xfId="0" applyNumberFormat="1" applyFill="1" applyAlignment="1">
      <alignment vertical="center"/>
    </xf>
    <xf numFmtId="3" fontId="0" fillId="0" borderId="1" xfId="0" applyNumberFormat="1" applyFill="1" applyBorder="1" applyAlignment="1">
      <alignment vertical="center"/>
    </xf>
    <xf numFmtId="3" fontId="1" fillId="0" borderId="0" xfId="0" applyNumberFormat="1" applyFont="1" applyAlignment="1">
      <alignment vertical="center"/>
    </xf>
    <xf numFmtId="3" fontId="0" fillId="3" borderId="0" xfId="0" applyNumberFormat="1" applyFill="1" applyAlignment="1" applyProtection="1">
      <alignment vertical="center"/>
      <protection locked="0"/>
    </xf>
    <xf numFmtId="3" fontId="0" fillId="4" borderId="0" xfId="0" applyNumberFormat="1" applyFill="1" applyAlignment="1" applyProtection="1">
      <alignment vertical="center"/>
      <protection locked="0"/>
    </xf>
    <xf numFmtId="3" fontId="0" fillId="2" borderId="0" xfId="0" applyNumberFormat="1" applyFill="1" applyAlignment="1" applyProtection="1">
      <alignment vertical="center"/>
      <protection locked="0"/>
    </xf>
    <xf numFmtId="15" fontId="1" fillId="0" borderId="0" xfId="0" applyNumberFormat="1" applyFont="1" applyAlignment="1">
      <alignment horizontal="center" vertical="center"/>
    </xf>
    <xf numFmtId="3" fontId="0" fillId="0" borderId="0" xfId="0" applyNumberFormat="1" applyFill="1" applyAlignment="1" applyProtection="1">
      <alignment vertical="center"/>
    </xf>
    <xf numFmtId="0" fontId="2" fillId="0" borderId="0" xfId="0" quotePrefix="1" applyFont="1" applyAlignment="1">
      <alignment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9"/>
  <sheetViews>
    <sheetView tabSelected="1" zoomScale="85" zoomScaleNormal="85" workbookViewId="0">
      <selection activeCell="D2" sqref="D2"/>
    </sheetView>
  </sheetViews>
  <sheetFormatPr defaultRowHeight="15" x14ac:dyDescent="0.25"/>
  <cols>
    <col min="1" max="1" width="13.28515625" style="2" bestFit="1" customWidth="1"/>
    <col min="2" max="2" width="10.140625" style="2" customWidth="1"/>
    <col min="3" max="3" width="1.28515625" style="2" customWidth="1"/>
    <col min="4" max="4" width="7.7109375" style="2" bestFit="1" customWidth="1"/>
    <col min="5" max="5" width="1.42578125" style="2" customWidth="1"/>
    <col min="6" max="6" width="14.140625" style="2" bestFit="1" customWidth="1"/>
    <col min="7" max="7" width="7.5703125" style="2" bestFit="1" customWidth="1"/>
    <col min="8" max="8" width="1.42578125" style="2" customWidth="1"/>
    <col min="9" max="9" width="12" style="2" bestFit="1" customWidth="1"/>
    <col min="10" max="10" width="40.28515625" style="2" bestFit="1" customWidth="1"/>
    <col min="11" max="16384" width="9.140625" style="2"/>
  </cols>
  <sheetData>
    <row r="1" spans="1:10" x14ac:dyDescent="0.25">
      <c r="B1" s="1" t="s">
        <v>3</v>
      </c>
      <c r="D1" s="1" t="s">
        <v>22</v>
      </c>
      <c r="F1" s="1" t="s">
        <v>4</v>
      </c>
      <c r="I1" s="18">
        <v>45015</v>
      </c>
      <c r="J1" s="11" t="s">
        <v>8</v>
      </c>
    </row>
    <row r="2" spans="1:10" x14ac:dyDescent="0.25">
      <c r="A2" s="9" t="s">
        <v>20</v>
      </c>
      <c r="B2" s="19">
        <f>SUM(((B4*(B4+1)/2)),((B5*(B5+1)/2)),((B6*(B6+1)/2)),((B7*(B7+1)/2)),((B9*(B9+1)/2)),((B10*(B10+1)/2)),((B11*(B11+1)/2)),((B12*(B12+1)/2)),((B13*(B13+1)/2)),((B14*(B14+1)/2)),B17*2,B18)*10</f>
        <v>240</v>
      </c>
      <c r="D2" s="15">
        <v>0</v>
      </c>
      <c r="F2" s="12">
        <f>B2+(D2*10)</f>
        <v>240</v>
      </c>
      <c r="J2" s="5" t="s">
        <v>9</v>
      </c>
    </row>
    <row r="3" spans="1:10" x14ac:dyDescent="0.25">
      <c r="J3" s="3" t="s">
        <v>23</v>
      </c>
    </row>
    <row r="4" spans="1:10" x14ac:dyDescent="0.25">
      <c r="A4" s="9" t="s">
        <v>11</v>
      </c>
      <c r="B4" s="16">
        <v>1</v>
      </c>
      <c r="D4" s="12">
        <f>((F4*(F4+1)/2)-(B4*(B4+1)/2))</f>
        <v>0</v>
      </c>
      <c r="F4" s="17">
        <f t="shared" ref="F4:F7" si="0">B4</f>
        <v>1</v>
      </c>
    </row>
    <row r="5" spans="1:10" x14ac:dyDescent="0.25">
      <c r="A5" s="9" t="s">
        <v>12</v>
      </c>
      <c r="B5" s="16">
        <v>1</v>
      </c>
      <c r="D5" s="12">
        <f t="shared" ref="D5:D7" si="1">((F5*(F5+1)/2)-(B5*(B5+1)/2))</f>
        <v>0</v>
      </c>
      <c r="F5" s="17">
        <f t="shared" si="0"/>
        <v>1</v>
      </c>
      <c r="I5" s="1" t="str">
        <f>IF(SUM(F4:F7)&gt;40+2*ROUNDDOWN($F$2/100000,0),"LIMIT MET","")</f>
        <v/>
      </c>
      <c r="J5" s="10" t="s">
        <v>25</v>
      </c>
    </row>
    <row r="6" spans="1:10" x14ac:dyDescent="0.25">
      <c r="A6" s="9" t="s">
        <v>13</v>
      </c>
      <c r="B6" s="16">
        <v>1</v>
      </c>
      <c r="D6" s="12">
        <f t="shared" si="1"/>
        <v>0</v>
      </c>
      <c r="F6" s="17">
        <f t="shared" si="0"/>
        <v>1</v>
      </c>
      <c r="J6" s="20" t="s">
        <v>26</v>
      </c>
    </row>
    <row r="7" spans="1:10" x14ac:dyDescent="0.25">
      <c r="A7" s="9" t="s">
        <v>14</v>
      </c>
      <c r="B7" s="16">
        <v>1</v>
      </c>
      <c r="D7" s="12">
        <f t="shared" si="1"/>
        <v>0</v>
      </c>
      <c r="F7" s="17">
        <f t="shared" si="0"/>
        <v>1</v>
      </c>
    </row>
    <row r="8" spans="1:10" x14ac:dyDescent="0.25">
      <c r="G8" s="1" t="s">
        <v>5</v>
      </c>
      <c r="J8" s="2" t="s">
        <v>7</v>
      </c>
    </row>
    <row r="9" spans="1:10" x14ac:dyDescent="0.25">
      <c r="A9" s="9" t="s">
        <v>15</v>
      </c>
      <c r="B9" s="16">
        <v>0</v>
      </c>
      <c r="D9" s="12">
        <f>((F9*(F9+1)/2)-(B9*(B9+1)/2))</f>
        <v>0</v>
      </c>
      <c r="F9" s="17">
        <f t="shared" ref="F9:F14" si="2">B9</f>
        <v>0</v>
      </c>
      <c r="G9" s="14">
        <f>F9+$F$6</f>
        <v>1</v>
      </c>
      <c r="I9" s="1" t="str">
        <f>IF(F9&gt;20*$F$6,"LIMIT MET","")</f>
        <v/>
      </c>
    </row>
    <row r="10" spans="1:10" x14ac:dyDescent="0.25">
      <c r="A10" s="9" t="s">
        <v>16</v>
      </c>
      <c r="B10" s="16">
        <v>0</v>
      </c>
      <c r="D10" s="12">
        <f t="shared" ref="D10:D14" si="3">((F10*(F10+1)/2)-(B10*(B10+1)/2))</f>
        <v>0</v>
      </c>
      <c r="F10" s="17">
        <f t="shared" si="2"/>
        <v>0</v>
      </c>
      <c r="G10" s="14">
        <f>F10+$F$6</f>
        <v>1</v>
      </c>
      <c r="I10" s="1" t="str">
        <f>IF(F10&gt;20*$F$6,"LIMIT MET","")</f>
        <v/>
      </c>
    </row>
    <row r="11" spans="1:10" x14ac:dyDescent="0.25">
      <c r="A11" s="9" t="s">
        <v>17</v>
      </c>
      <c r="B11" s="16">
        <v>0</v>
      </c>
      <c r="D11" s="12">
        <f t="shared" si="3"/>
        <v>0</v>
      </c>
      <c r="F11" s="17">
        <f t="shared" si="2"/>
        <v>0</v>
      </c>
      <c r="G11" s="14">
        <f>F11+$F$6</f>
        <v>1</v>
      </c>
      <c r="I11" s="1" t="str">
        <f>IF(F11&gt;20*$F$6,"LIMIT MET","")</f>
        <v/>
      </c>
      <c r="J11" s="10" t="s">
        <v>21</v>
      </c>
    </row>
    <row r="12" spans="1:10" x14ac:dyDescent="0.25">
      <c r="A12" s="9" t="s">
        <v>18</v>
      </c>
      <c r="B12" s="16">
        <v>0</v>
      </c>
      <c r="D12" s="12">
        <f t="shared" si="3"/>
        <v>0</v>
      </c>
      <c r="F12" s="17">
        <f t="shared" si="2"/>
        <v>0</v>
      </c>
      <c r="G12" s="14">
        <f>F12+$F$6</f>
        <v>1</v>
      </c>
      <c r="I12" s="1" t="str">
        <f>IF(F12&gt;20*$F$6,"LIMIT MET","")</f>
        <v/>
      </c>
      <c r="J12" s="10" t="s">
        <v>10</v>
      </c>
    </row>
    <row r="13" spans="1:10" x14ac:dyDescent="0.25">
      <c r="A13" s="9" t="s">
        <v>0</v>
      </c>
      <c r="B13" s="16">
        <v>0</v>
      </c>
      <c r="D13" s="12">
        <f t="shared" si="3"/>
        <v>0</v>
      </c>
      <c r="F13" s="17">
        <f t="shared" si="2"/>
        <v>0</v>
      </c>
      <c r="G13" s="14">
        <f>F13+F5</f>
        <v>1</v>
      </c>
      <c r="I13" s="1" t="str">
        <f>IF(F13&gt;20*F5,"LIMIT MET","")</f>
        <v/>
      </c>
    </row>
    <row r="14" spans="1:10" x14ac:dyDescent="0.25">
      <c r="A14" s="9" t="s">
        <v>1</v>
      </c>
      <c r="B14" s="16">
        <v>0</v>
      </c>
      <c r="D14" s="12">
        <f t="shared" si="3"/>
        <v>0</v>
      </c>
      <c r="F14" s="17">
        <f t="shared" si="2"/>
        <v>0</v>
      </c>
      <c r="G14" s="14">
        <f>F14+F4</f>
        <v>1</v>
      </c>
      <c r="I14" s="1" t="str">
        <f>IF(F14&gt;20*F4,"LIMIT MET","")</f>
        <v/>
      </c>
      <c r="J14" s="7"/>
    </row>
    <row r="15" spans="1:10" x14ac:dyDescent="0.25">
      <c r="A15" s="4"/>
      <c r="B15" s="6"/>
      <c r="D15" s="6"/>
      <c r="F15" s="8" t="s">
        <v>6</v>
      </c>
      <c r="G15" s="14">
        <f>IF(G11&gt;G9,F11+F5,F9+F5)</f>
        <v>1</v>
      </c>
    </row>
    <row r="17" spans="1:10" x14ac:dyDescent="0.25">
      <c r="A17" s="9" t="s">
        <v>19</v>
      </c>
      <c r="B17" s="16">
        <f>B5*5</f>
        <v>5</v>
      </c>
      <c r="D17" s="12">
        <f>(F17-B17)*2</f>
        <v>0</v>
      </c>
      <c r="F17" s="17">
        <f t="shared" ref="F17:F18" si="4">B17</f>
        <v>5</v>
      </c>
      <c r="I17" s="1" t="str">
        <f>IF(F17&gt;F5*10,"LIMIT MET","GOOD")</f>
        <v>GOOD</v>
      </c>
      <c r="J17" s="10" t="s">
        <v>27</v>
      </c>
    </row>
    <row r="18" spans="1:10" x14ac:dyDescent="0.25">
      <c r="A18" s="9" t="s">
        <v>2</v>
      </c>
      <c r="B18" s="16">
        <f>B5*10</f>
        <v>10</v>
      </c>
      <c r="D18" s="13">
        <f>(F18-B18)</f>
        <v>0</v>
      </c>
      <c r="F18" s="17">
        <f t="shared" si="4"/>
        <v>10</v>
      </c>
    </row>
    <row r="19" spans="1:10" x14ac:dyDescent="0.25">
      <c r="D19" s="14">
        <f>D2-SUM(D4:D18)</f>
        <v>0</v>
      </c>
      <c r="F19" s="4" t="s">
        <v>24</v>
      </c>
    </row>
  </sheetData>
  <sheetProtection sheet="1" objects="1" scenarios="1" selectLockedCells="1"/>
  <conditionalFormatting sqref="I9:I14 I17">
    <cfRule type="cellIs" dxfId="2" priority="2" operator="equal">
      <formula>"LIMIT MET"</formula>
    </cfRule>
  </conditionalFormatting>
  <conditionalFormatting sqref="I17">
    <cfRule type="cellIs" dxfId="1" priority="3" operator="equal">
      <formula>"GOOD"</formula>
    </cfRule>
  </conditionalFormatting>
  <conditionalFormatting sqref="I5">
    <cfRule type="cellIs" dxfId="0" priority="1" operator="equal">
      <formula>"LIMIT MET"</formula>
    </cfRule>
  </conditionalFormatting>
  <pageMargins left="0.7" right="0.7" top="0.75" bottom="0.75" header="0.3" footer="0.3"/>
  <pageSetup scale="82" orientation="portrait" r:id="rId1"/>
  <headerFooter>
    <oddFooter xml:space="preserve">&amp;R&amp;"-,Bold"30-Mar-23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XP Calculator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Tnsumi</dc:creator>
  <cp:lastModifiedBy>Tnsumi</cp:lastModifiedBy>
  <dcterms:created xsi:type="dcterms:W3CDTF">2021-08-07T12:57:44Z</dcterms:created>
  <dcterms:modified xsi:type="dcterms:W3CDTF">2023-03-30T20:17:04Z</dcterms:modified>
</cp:coreProperties>
</file>